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21" sheetId="1" r:id="rId1"/>
  </sheets>
  <definedNames>
    <definedName name="_xlnm.Print_Titles" localSheetId="0">'дефицит 2021'!$10:$10</definedName>
    <definedName name="_xlnm.Print_Area" localSheetId="0">'дефицит 2021'!$A$1:$K$34</definedName>
  </definedNames>
  <calcPr fullCalcOnLoad="1"/>
</workbook>
</file>

<file path=xl/sharedStrings.xml><?xml version="1.0" encoding="utf-8"?>
<sst xmlns="http://schemas.openxmlformats.org/spreadsheetml/2006/main" count="62" uniqueCount="59">
  <si>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</si>
  <si>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</si>
  <si>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</si>
  <si>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</si>
  <si>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</si>
  <si>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</si>
  <si>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</si>
  <si>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</si>
  <si>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</si>
  <si>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</si>
  <si>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</si>
  <si>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</si>
  <si>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</si>
  <si>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</si>
  <si>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</si>
  <si>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</si>
  <si>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</si>
  <si>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</si>
  <si>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</si>
  <si>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</si>
  <si>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</si>
  <si>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</si>
  <si>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</si>
  <si>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</si>
  <si>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</si>
  <si>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</si>
  <si>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</si>
  <si>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</si>
  <si>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</si>
  <si>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</si>
  <si>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</si>
  <si>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</si>
  <si>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</si>
  <si>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</si>
  <si>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</si>
  <si>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</si>
  <si>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</si>
  <si>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</si>
  <si>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</si>
  <si>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</si>
  <si>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</si>
  <si>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</si>
  <si>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в процентах к общей сумме доходов без учета безвозмездных поступлений</t>
  </si>
  <si>
    <t>x</t>
  </si>
  <si>
    <t>Московской области</t>
  </si>
  <si>
    <t>Приложение №6</t>
  </si>
  <si>
    <t>2024 год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</si>
  <si>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</si>
  <si>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</si>
  <si>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</si>
  <si>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</si>
  <si>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</si>
  <si>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</si>
  <si>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</si>
  <si>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</si>
  <si>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2025 год</t>
  </si>
  <si>
    <t>Источники внутреннего финансирования дефицита бюджета Сергиево-Посадского городского округа Московской области на 2024 год и на плановый период 2025 и 2026 годов</t>
  </si>
  <si>
    <t>2026 год</t>
  </si>
  <si>
    <t xml:space="preserve">от_____________№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</si>
</sst>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"/>
    <numFmt numFmtId="180" formatCode="0.0000"/>
    <numFmt numFmtId="181" formatCode="#,##0.0000"/>
    <numFmt numFmtId="182" formatCode="#,##0.00000"/>
    <numFmt numFmtId="183" formatCode="0.00000"/>
    <numFmt numFmtId="184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75" zoomScaleSheetLayoutView="75" workbookViewId="0" topLeftCell="A25">
      <selection activeCell="N18" sqref="N18"/>
    </sheetView>
  </sheetViews>
  <sheetFormatPr defaultColWidth="9.00390625" defaultRowHeight="12.75"/>
  <cols>
    <col min="1" max="4" width="9.125" style="1" customWidth="1"/>
    <col min="5" max="5" width="14.7539062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26.375" style="1" customWidth="1"/>
    <col min="10" max="10" width="26.25390625" style="1" customWidth="1"/>
    <col min="11" max="11" width="18.375" style="1" customWidth="1"/>
    <col min="12" max="13" width="27.875" style="1" customWidth="1"/>
    <col min="14" max="14" width="34.875" style="1" customWidth="1"/>
    <col min="15" max="15" width="34.375" style="1" customWidth="1"/>
    <col min="16" max="16" width="33.375" style="1" customWidth="1"/>
    <col min="17" max="18" width="26.00390625" style="1" customWidth="1"/>
    <col min="19" max="16384" width="9.125" style="1" customWidth="1"/>
  </cols>
  <sheetData>
    <row r="1" ht="27.75" customHeight="1">
      <c r="J1" s="2" t="s">
        <v>45</v>
      </c>
    </row>
    <row r="2" ht="15.75">
      <c r="J2" s="2" t="s">
        <v>26</v>
      </c>
    </row>
    <row r="3" ht="15.75">
      <c r="J3" s="2" t="s">
        <v>27</v>
      </c>
    </row>
    <row r="4" ht="15.75">
      <c r="J4" s="2" t="s">
        <v>29</v>
      </c>
    </row>
    <row r="5" ht="15.75">
      <c r="J5" s="2" t="s">
        <v>44</v>
      </c>
    </row>
    <row r="6" ht="15.75">
      <c r="J6" s="2" t="s">
        <v>58</v>
      </c>
    </row>
    <row r="7" spans="1:11" ht="42" customHeight="1">
      <c r="A7" s="31" t="s">
        <v>56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9:11" ht="15.75">
      <c r="I8" s="13"/>
      <c r="J8" s="21" t="s">
        <v>28</v>
      </c>
      <c r="K8" s="22"/>
    </row>
    <row r="9" spans="1:11" ht="18" customHeight="1">
      <c r="A9" s="32" t="s">
        <v>0</v>
      </c>
      <c r="B9" s="32"/>
      <c r="C9" s="32"/>
      <c r="D9" s="32"/>
      <c r="E9" s="32"/>
      <c r="F9" s="32" t="s">
        <v>1</v>
      </c>
      <c r="G9" s="32"/>
      <c r="H9" s="32"/>
      <c r="I9" s="32" t="s">
        <v>46</v>
      </c>
      <c r="J9" s="33" t="s">
        <v>41</v>
      </c>
      <c r="K9" s="33"/>
    </row>
    <row r="10" spans="1:11" ht="20.25" customHeight="1">
      <c r="A10" s="32"/>
      <c r="B10" s="32"/>
      <c r="C10" s="32"/>
      <c r="D10" s="32"/>
      <c r="E10" s="32"/>
      <c r="F10" s="32"/>
      <c r="G10" s="32"/>
      <c r="H10" s="32"/>
      <c r="I10" s="32"/>
      <c r="J10" s="3" t="s">
        <v>55</v>
      </c>
      <c r="K10" s="3" t="s">
        <v>57</v>
      </c>
    </row>
    <row r="11" spans="1:11" ht="41.25" customHeight="1">
      <c r="A11" s="27" t="s">
        <v>30</v>
      </c>
      <c r="B11" s="28"/>
      <c r="C11" s="28"/>
      <c r="D11" s="28"/>
      <c r="E11" s="28"/>
      <c r="F11" s="37"/>
      <c r="G11" s="38"/>
      <c r="H11" s="10"/>
      <c r="I11" s="14">
        <f>-I13</f>
        <v>-340712.6900000013</v>
      </c>
      <c r="J11" s="15">
        <f>-J13</f>
        <v>0</v>
      </c>
      <c r="K11" s="15">
        <f>-K13</f>
        <v>0</v>
      </c>
    </row>
    <row r="12" spans="1:11" ht="39" customHeight="1">
      <c r="A12" s="30" t="s">
        <v>42</v>
      </c>
      <c r="B12" s="30"/>
      <c r="C12" s="30"/>
      <c r="D12" s="30"/>
      <c r="E12" s="30"/>
      <c r="F12" s="23"/>
      <c r="G12" s="23"/>
      <c r="H12" s="10"/>
      <c r="I12" s="14">
        <v>0</v>
      </c>
      <c r="J12" s="15" t="s">
        <v>43</v>
      </c>
      <c r="K12" s="15" t="s">
        <v>43</v>
      </c>
    </row>
    <row r="13" spans="1:11" ht="36" customHeight="1">
      <c r="A13" s="27" t="s">
        <v>18</v>
      </c>
      <c r="B13" s="27"/>
      <c r="C13" s="27"/>
      <c r="D13" s="27"/>
      <c r="E13" s="27"/>
      <c r="F13" s="23" t="s">
        <v>17</v>
      </c>
      <c r="G13" s="24"/>
      <c r="H13" s="9"/>
      <c r="I13" s="14">
        <f>I14+I26+I19</f>
        <v>340712.6900000013</v>
      </c>
      <c r="J13" s="15">
        <f>J14+J26+J19</f>
        <v>0</v>
      </c>
      <c r="K13" s="15">
        <f>K14+K26+K19</f>
        <v>0</v>
      </c>
    </row>
    <row r="14" spans="1:11" ht="36" customHeight="1">
      <c r="A14" s="27" t="s">
        <v>5</v>
      </c>
      <c r="B14" s="28"/>
      <c r="C14" s="28"/>
      <c r="D14" s="28"/>
      <c r="E14" s="28"/>
      <c r="F14" s="23" t="s">
        <v>7</v>
      </c>
      <c r="G14" s="23"/>
      <c r="H14" s="23"/>
      <c r="I14" s="14">
        <f>I15+I17</f>
        <v>330039.26399999997</v>
      </c>
      <c r="J14" s="15">
        <f>J15+J17</f>
        <v>330039.26399999997</v>
      </c>
      <c r="K14" s="15">
        <f>K15+K17</f>
        <v>339377.872</v>
      </c>
    </row>
    <row r="15" spans="1:24" ht="39" customHeight="1">
      <c r="A15" s="25" t="s">
        <v>53</v>
      </c>
      <c r="B15" s="26"/>
      <c r="C15" s="26"/>
      <c r="D15" s="26"/>
      <c r="E15" s="26"/>
      <c r="F15" s="23" t="s">
        <v>6</v>
      </c>
      <c r="G15" s="24"/>
      <c r="H15" s="9"/>
      <c r="I15" s="14">
        <f>I16</f>
        <v>1291639.264</v>
      </c>
      <c r="J15" s="15">
        <f>J16</f>
        <v>1140878.528</v>
      </c>
      <c r="K15" s="15">
        <f>K16</f>
        <v>1480256.4</v>
      </c>
      <c r="Q15" s="35"/>
      <c r="R15" s="35"/>
      <c r="S15" s="35"/>
      <c r="T15" s="35"/>
      <c r="U15" s="35"/>
      <c r="V15" s="35"/>
      <c r="W15" s="8"/>
      <c r="X15" s="8"/>
    </row>
    <row r="16" spans="1:25" ht="48.75" customHeight="1">
      <c r="A16" s="25" t="s">
        <v>54</v>
      </c>
      <c r="B16" s="25"/>
      <c r="C16" s="25"/>
      <c r="D16" s="25"/>
      <c r="E16" s="25"/>
      <c r="F16" s="23" t="s">
        <v>35</v>
      </c>
      <c r="G16" s="24"/>
      <c r="H16" s="9"/>
      <c r="I16" s="14">
        <v>1291639.264</v>
      </c>
      <c r="J16" s="15">
        <v>1140878.528</v>
      </c>
      <c r="K16" s="15">
        <v>1480256.4</v>
      </c>
      <c r="L16" s="19"/>
      <c r="M16" s="29"/>
      <c r="N16" s="12"/>
      <c r="O16" s="12"/>
      <c r="P16" s="12"/>
      <c r="Q16" s="8"/>
      <c r="R16" s="8"/>
      <c r="S16" s="8"/>
      <c r="T16" s="8"/>
      <c r="U16" s="8"/>
      <c r="V16" s="8"/>
      <c r="W16" s="8"/>
      <c r="X16" s="8"/>
      <c r="Y16" s="5"/>
    </row>
    <row r="17" spans="1:25" ht="54" customHeight="1">
      <c r="A17" s="25" t="s">
        <v>31</v>
      </c>
      <c r="B17" s="25"/>
      <c r="C17" s="25"/>
      <c r="D17" s="25"/>
      <c r="E17" s="25"/>
      <c r="F17" s="23" t="s">
        <v>8</v>
      </c>
      <c r="G17" s="24"/>
      <c r="H17" s="9"/>
      <c r="I17" s="14">
        <f>I18</f>
        <v>-961600</v>
      </c>
      <c r="J17" s="15">
        <f>J18</f>
        <v>-810839.264</v>
      </c>
      <c r="K17" s="15">
        <f>K18</f>
        <v>-1140878.528</v>
      </c>
      <c r="L17" s="12"/>
      <c r="M17" s="12"/>
      <c r="N17" s="12"/>
      <c r="O17" s="12"/>
      <c r="P17" s="12"/>
      <c r="Q17" s="8"/>
      <c r="R17" s="36"/>
      <c r="S17" s="36"/>
      <c r="T17" s="36"/>
      <c r="U17" s="36"/>
      <c r="V17" s="36"/>
      <c r="W17" s="36"/>
      <c r="X17" s="36"/>
      <c r="Y17" s="5"/>
    </row>
    <row r="18" spans="1:25" ht="50.25" customHeight="1">
      <c r="A18" s="25" t="s">
        <v>31</v>
      </c>
      <c r="B18" s="25"/>
      <c r="C18" s="25"/>
      <c r="D18" s="25"/>
      <c r="E18" s="25"/>
      <c r="F18" s="23" t="s">
        <v>36</v>
      </c>
      <c r="G18" s="24"/>
      <c r="H18" s="9"/>
      <c r="I18" s="14">
        <v>-961600</v>
      </c>
      <c r="J18" s="15">
        <v>-810839.264</v>
      </c>
      <c r="K18" s="15">
        <v>-1140878.528</v>
      </c>
      <c r="L18" s="19"/>
      <c r="M18" s="29"/>
      <c r="N18" s="12"/>
      <c r="O18" s="12"/>
      <c r="P18" s="12"/>
      <c r="Q18" s="8"/>
      <c r="R18" s="36"/>
      <c r="S18" s="36"/>
      <c r="T18" s="36"/>
      <c r="U18" s="36"/>
      <c r="V18" s="36"/>
      <c r="W18" s="36"/>
      <c r="X18" s="8"/>
      <c r="Y18" s="5"/>
    </row>
    <row r="19" spans="1:25" ht="33.75" customHeight="1">
      <c r="A19" s="27" t="s">
        <v>9</v>
      </c>
      <c r="B19" s="27"/>
      <c r="C19" s="27"/>
      <c r="D19" s="27"/>
      <c r="E19" s="27"/>
      <c r="F19" s="23" t="s">
        <v>10</v>
      </c>
      <c r="G19" s="24"/>
      <c r="H19" s="9"/>
      <c r="I19" s="14">
        <f>I20+I23</f>
        <v>-330039.264</v>
      </c>
      <c r="J19" s="15">
        <f>J20+J23</f>
        <v>-330039.264</v>
      </c>
      <c r="K19" s="15">
        <f>K20+K23</f>
        <v>-339377.872</v>
      </c>
      <c r="L19" s="19"/>
      <c r="M19" s="20"/>
      <c r="N19" s="12"/>
      <c r="O19" s="12"/>
      <c r="P19" s="12"/>
      <c r="Q19" s="8"/>
      <c r="R19" s="36"/>
      <c r="S19" s="36"/>
      <c r="T19" s="36"/>
      <c r="U19" s="36"/>
      <c r="V19" s="36"/>
      <c r="W19" s="36"/>
      <c r="X19" s="8"/>
      <c r="Y19" s="5"/>
    </row>
    <row r="20" spans="1:25" ht="55.5" customHeight="1">
      <c r="A20" s="25" t="s">
        <v>52</v>
      </c>
      <c r="B20" s="26"/>
      <c r="C20" s="26"/>
      <c r="D20" s="26"/>
      <c r="E20" s="26"/>
      <c r="F20" s="23" t="s">
        <v>20</v>
      </c>
      <c r="G20" s="24"/>
      <c r="H20" s="9"/>
      <c r="I20" s="14">
        <f>I21+I22</f>
        <v>0</v>
      </c>
      <c r="J20" s="15">
        <v>0</v>
      </c>
      <c r="K20" s="15">
        <v>0</v>
      </c>
      <c r="L20" s="19"/>
      <c r="M20" s="20"/>
      <c r="N20" s="12"/>
      <c r="O20" s="12"/>
      <c r="P20" s="12"/>
      <c r="Q20" s="8"/>
      <c r="R20" s="8"/>
      <c r="S20" s="8"/>
      <c r="T20" s="8"/>
      <c r="U20" s="8"/>
      <c r="V20" s="8"/>
      <c r="W20" s="8"/>
      <c r="X20" s="8"/>
      <c r="Y20" s="5"/>
    </row>
    <row r="21" spans="1:25" ht="65.25" customHeight="1">
      <c r="A21" s="25" t="s">
        <v>51</v>
      </c>
      <c r="B21" s="26"/>
      <c r="C21" s="26"/>
      <c r="D21" s="26"/>
      <c r="E21" s="26"/>
      <c r="F21" s="23" t="s">
        <v>37</v>
      </c>
      <c r="G21" s="24"/>
      <c r="H21" s="9"/>
      <c r="I21" s="14">
        <v>0</v>
      </c>
      <c r="J21" s="15">
        <v>0</v>
      </c>
      <c r="K21" s="15">
        <v>0</v>
      </c>
      <c r="Q21" s="6"/>
      <c r="R21" s="7"/>
      <c r="S21" s="7"/>
      <c r="T21" s="7"/>
      <c r="U21" s="7"/>
      <c r="V21" s="7"/>
      <c r="W21" s="7"/>
      <c r="X21" s="7"/>
      <c r="Y21" s="5"/>
    </row>
    <row r="22" spans="1:25" ht="113.25" customHeight="1">
      <c r="A22" s="25" t="s">
        <v>50</v>
      </c>
      <c r="B22" s="26"/>
      <c r="C22" s="26"/>
      <c r="D22" s="26"/>
      <c r="E22" s="26"/>
      <c r="F22" s="23" t="s">
        <v>48</v>
      </c>
      <c r="G22" s="24"/>
      <c r="H22" s="9"/>
      <c r="I22" s="16">
        <v>0</v>
      </c>
      <c r="J22" s="15">
        <v>0</v>
      </c>
      <c r="K22" s="15">
        <v>0</v>
      </c>
      <c r="Q22" s="6"/>
      <c r="R22" s="7"/>
      <c r="S22" s="7"/>
      <c r="T22" s="7"/>
      <c r="U22" s="7"/>
      <c r="V22" s="7"/>
      <c r="W22" s="7"/>
      <c r="X22" s="7"/>
      <c r="Y22" s="5"/>
    </row>
    <row r="23" spans="1:11" ht="53.25" customHeight="1">
      <c r="A23" s="25" t="s">
        <v>11</v>
      </c>
      <c r="B23" s="26"/>
      <c r="C23" s="26"/>
      <c r="D23" s="26"/>
      <c r="E23" s="26"/>
      <c r="F23" s="23" t="s">
        <v>12</v>
      </c>
      <c r="G23" s="24"/>
      <c r="H23" s="9"/>
      <c r="I23" s="14">
        <f>I24+I25</f>
        <v>-330039.264</v>
      </c>
      <c r="J23" s="15">
        <f>J24</f>
        <v>-330039.264</v>
      </c>
      <c r="K23" s="15">
        <f>K24</f>
        <v>-339377.872</v>
      </c>
    </row>
    <row r="24" spans="1:11" ht="56.25" customHeight="1">
      <c r="A24" s="25" t="s">
        <v>32</v>
      </c>
      <c r="B24" s="26"/>
      <c r="C24" s="26"/>
      <c r="D24" s="26"/>
      <c r="E24" s="26"/>
      <c r="F24" s="23" t="s">
        <v>38</v>
      </c>
      <c r="G24" s="24"/>
      <c r="H24" s="9"/>
      <c r="I24" s="14">
        <v>-330039.264</v>
      </c>
      <c r="J24" s="15">
        <v>-330039.264</v>
      </c>
      <c r="K24" s="15">
        <v>-339377.872</v>
      </c>
    </row>
    <row r="25" spans="1:11" ht="105" customHeight="1">
      <c r="A25" s="25" t="s">
        <v>49</v>
      </c>
      <c r="B25" s="26"/>
      <c r="C25" s="26"/>
      <c r="D25" s="26"/>
      <c r="E25" s="26"/>
      <c r="F25" s="23" t="s">
        <v>47</v>
      </c>
      <c r="G25" s="24"/>
      <c r="H25" s="9"/>
      <c r="I25" s="16">
        <v>0</v>
      </c>
      <c r="J25" s="15">
        <v>0</v>
      </c>
      <c r="K25" s="15">
        <v>0</v>
      </c>
    </row>
    <row r="26" spans="1:11" ht="34.5" customHeight="1">
      <c r="A26" s="27" t="s">
        <v>13</v>
      </c>
      <c r="B26" s="34"/>
      <c r="C26" s="34"/>
      <c r="D26" s="34"/>
      <c r="E26" s="34"/>
      <c r="F26" s="23" t="s">
        <v>21</v>
      </c>
      <c r="G26" s="24"/>
      <c r="H26" s="9"/>
      <c r="I26" s="14">
        <f>I30+I27</f>
        <v>340712.69000000134</v>
      </c>
      <c r="J26" s="15">
        <f>J27+J30</f>
        <v>0</v>
      </c>
      <c r="K26" s="15">
        <f>K27+K30</f>
        <v>0</v>
      </c>
    </row>
    <row r="27" spans="1:13" ht="20.25" customHeight="1">
      <c r="A27" s="27" t="s">
        <v>2</v>
      </c>
      <c r="B27" s="26"/>
      <c r="C27" s="26"/>
      <c r="D27" s="26"/>
      <c r="E27" s="26"/>
      <c r="F27" s="23" t="s">
        <v>22</v>
      </c>
      <c r="G27" s="24"/>
      <c r="H27" s="9"/>
      <c r="I27" s="17">
        <f aca="true" t="shared" si="0" ref="I27:K28">I28</f>
        <v>-20422032.377979998</v>
      </c>
      <c r="J27" s="18">
        <f t="shared" si="0"/>
        <v>-14853606.714690002</v>
      </c>
      <c r="K27" s="18">
        <f t="shared" si="0"/>
        <v>-13841103.838</v>
      </c>
      <c r="L27" s="4"/>
      <c r="M27" s="4"/>
    </row>
    <row r="28" spans="1:13" ht="30" customHeight="1">
      <c r="A28" s="25" t="s">
        <v>14</v>
      </c>
      <c r="B28" s="26"/>
      <c r="C28" s="26"/>
      <c r="D28" s="26"/>
      <c r="E28" s="26"/>
      <c r="F28" s="23" t="s">
        <v>23</v>
      </c>
      <c r="G28" s="24"/>
      <c r="H28" s="9"/>
      <c r="I28" s="17">
        <f t="shared" si="0"/>
        <v>-20422032.377979998</v>
      </c>
      <c r="J28" s="18">
        <f t="shared" si="0"/>
        <v>-14853606.714690002</v>
      </c>
      <c r="K28" s="18">
        <f t="shared" si="0"/>
        <v>-13841103.838</v>
      </c>
      <c r="L28" s="4"/>
      <c r="M28" s="4"/>
    </row>
    <row r="29" spans="1:17" ht="32.25" customHeight="1">
      <c r="A29" s="25" t="s">
        <v>33</v>
      </c>
      <c r="B29" s="26"/>
      <c r="C29" s="26"/>
      <c r="D29" s="26"/>
      <c r="E29" s="26"/>
      <c r="F29" s="23" t="s">
        <v>39</v>
      </c>
      <c r="G29" s="24"/>
      <c r="H29" s="9"/>
      <c r="I29" s="17">
        <f>-19130393.11398-I16</f>
        <v>-20422032.377979998</v>
      </c>
      <c r="J29" s="17">
        <f>-13712728.18669-810839.264-330039.264</f>
        <v>-14853606.714690002</v>
      </c>
      <c r="K29" s="18">
        <f>-12359247.438-1480256.4-1600</f>
        <v>-13841103.838</v>
      </c>
      <c r="L29" s="11"/>
      <c r="M29" s="11"/>
      <c r="N29" s="11"/>
      <c r="O29" s="11"/>
      <c r="P29" s="11"/>
      <c r="Q29" s="11"/>
    </row>
    <row r="30" spans="1:17" ht="19.5" customHeight="1">
      <c r="A30" s="27" t="s">
        <v>3</v>
      </c>
      <c r="B30" s="34"/>
      <c r="C30" s="34"/>
      <c r="D30" s="34"/>
      <c r="E30" s="34"/>
      <c r="F30" s="23" t="s">
        <v>24</v>
      </c>
      <c r="G30" s="24"/>
      <c r="H30" s="9"/>
      <c r="I30" s="17">
        <f aca="true" t="shared" si="1" ref="I30:K31">I31</f>
        <v>20762745.06798</v>
      </c>
      <c r="J30" s="18">
        <f t="shared" si="1"/>
        <v>14853606.714690002</v>
      </c>
      <c r="K30" s="18">
        <f t="shared" si="1"/>
        <v>13841103.837999998</v>
      </c>
      <c r="L30" s="11"/>
      <c r="M30" s="11"/>
      <c r="N30" s="11"/>
      <c r="O30" s="11"/>
      <c r="P30" s="11"/>
      <c r="Q30" s="11"/>
    </row>
    <row r="31" spans="1:17" ht="35.25" customHeight="1">
      <c r="A31" s="25" t="s">
        <v>4</v>
      </c>
      <c r="B31" s="26"/>
      <c r="C31" s="26"/>
      <c r="D31" s="26"/>
      <c r="E31" s="26"/>
      <c r="F31" s="23" t="s">
        <v>25</v>
      </c>
      <c r="G31" s="24"/>
      <c r="H31" s="9"/>
      <c r="I31" s="17">
        <f t="shared" si="1"/>
        <v>20762745.06798</v>
      </c>
      <c r="J31" s="18">
        <f t="shared" si="1"/>
        <v>14853606.714690002</v>
      </c>
      <c r="K31" s="18">
        <f t="shared" si="1"/>
        <v>13841103.837999998</v>
      </c>
      <c r="L31" s="11"/>
      <c r="M31" s="11"/>
      <c r="N31" s="11"/>
      <c r="O31" s="11"/>
      <c r="P31" s="11"/>
      <c r="Q31" s="11"/>
    </row>
    <row r="32" spans="1:17" ht="34.5" customHeight="1">
      <c r="A32" s="25" t="s">
        <v>34</v>
      </c>
      <c r="B32" s="26"/>
      <c r="C32" s="26"/>
      <c r="D32" s="26"/>
      <c r="E32" s="26"/>
      <c r="F32" s="23" t="s">
        <v>40</v>
      </c>
      <c r="G32" s="24"/>
      <c r="H32" s="9"/>
      <c r="I32" s="14">
        <f>19471105.80398-I24-I18</f>
        <v>20762745.06798</v>
      </c>
      <c r="J32" s="18">
        <f>13712728.18669+330039.264+810839.264</f>
        <v>14853606.714690002</v>
      </c>
      <c r="K32" s="18">
        <f>12359247.438+1140878.528+339377.872+1600</f>
        <v>13841103.837999998</v>
      </c>
      <c r="L32" s="11"/>
      <c r="M32" s="11"/>
      <c r="N32" s="11"/>
      <c r="O32" s="11"/>
      <c r="P32" s="11"/>
      <c r="Q32" s="11"/>
    </row>
    <row r="33" spans="1:17" ht="21.75" customHeight="1">
      <c r="A33" s="27" t="s">
        <v>15</v>
      </c>
      <c r="B33" s="34"/>
      <c r="C33" s="34"/>
      <c r="D33" s="34"/>
      <c r="E33" s="34"/>
      <c r="F33" s="23" t="s">
        <v>16</v>
      </c>
      <c r="G33" s="24"/>
      <c r="H33" s="9"/>
      <c r="I33" s="14">
        <f>I13</f>
        <v>340712.6900000013</v>
      </c>
      <c r="J33" s="15">
        <f>J13</f>
        <v>0</v>
      </c>
      <c r="K33" s="15">
        <f>K13</f>
        <v>0</v>
      </c>
      <c r="L33" s="11"/>
      <c r="M33" s="11"/>
      <c r="N33" s="11"/>
      <c r="O33" s="11"/>
      <c r="P33" s="11"/>
      <c r="Q33" s="11"/>
    </row>
    <row r="34" spans="1:13" ht="36.75" customHeight="1">
      <c r="A34" s="27" t="s">
        <v>19</v>
      </c>
      <c r="B34" s="26"/>
      <c r="C34" s="26"/>
      <c r="D34" s="26"/>
      <c r="E34" s="26"/>
      <c r="F34" s="23" t="s">
        <v>17</v>
      </c>
      <c r="G34" s="24"/>
      <c r="H34" s="9"/>
      <c r="I34" s="14">
        <f>I33</f>
        <v>340712.6900000013</v>
      </c>
      <c r="J34" s="15">
        <f>J33</f>
        <v>0</v>
      </c>
      <c r="K34" s="15">
        <f>K33</f>
        <v>0</v>
      </c>
      <c r="L34" s="4"/>
      <c r="M34" s="4"/>
    </row>
  </sheetData>
  <sheetProtection/>
  <mergeCells count="62">
    <mergeCell ref="F22:G22"/>
    <mergeCell ref="A25:E25"/>
    <mergeCell ref="F25:G25"/>
    <mergeCell ref="F15:G15"/>
    <mergeCell ref="A13:E13"/>
    <mergeCell ref="F13:G13"/>
    <mergeCell ref="A11:E11"/>
    <mergeCell ref="F14:H14"/>
    <mergeCell ref="F11:G11"/>
    <mergeCell ref="A30:E30"/>
    <mergeCell ref="A24:E24"/>
    <mergeCell ref="A28:E28"/>
    <mergeCell ref="F27:G27"/>
    <mergeCell ref="A27:E27"/>
    <mergeCell ref="F30:G30"/>
    <mergeCell ref="F29:G29"/>
    <mergeCell ref="Q15:V15"/>
    <mergeCell ref="R17:X17"/>
    <mergeCell ref="R18:W18"/>
    <mergeCell ref="R19:W19"/>
    <mergeCell ref="A18:E18"/>
    <mergeCell ref="F18:G18"/>
    <mergeCell ref="F19:G19"/>
    <mergeCell ref="L19:M19"/>
    <mergeCell ref="A29:E29"/>
    <mergeCell ref="A26:E26"/>
    <mergeCell ref="F20:G20"/>
    <mergeCell ref="A16:E16"/>
    <mergeCell ref="F16:G16"/>
    <mergeCell ref="F28:G28"/>
    <mergeCell ref="F26:G26"/>
    <mergeCell ref="F24:G24"/>
    <mergeCell ref="A21:E21"/>
    <mergeCell ref="A22:E22"/>
    <mergeCell ref="A33:E33"/>
    <mergeCell ref="A31:E31"/>
    <mergeCell ref="F31:G31"/>
    <mergeCell ref="F33:G33"/>
    <mergeCell ref="A34:E34"/>
    <mergeCell ref="F34:G34"/>
    <mergeCell ref="A32:E32"/>
    <mergeCell ref="F32:G32"/>
    <mergeCell ref="A7:K7"/>
    <mergeCell ref="A9:E10"/>
    <mergeCell ref="F9:H10"/>
    <mergeCell ref="I9:I10"/>
    <mergeCell ref="J9:K9"/>
    <mergeCell ref="A23:E23"/>
    <mergeCell ref="F21:G21"/>
    <mergeCell ref="F23:G23"/>
    <mergeCell ref="A20:E20"/>
    <mergeCell ref="A19:E19"/>
    <mergeCell ref="L20:M20"/>
    <mergeCell ref="J8:K8"/>
    <mergeCell ref="F12:G12"/>
    <mergeCell ref="F17:G17"/>
    <mergeCell ref="A17:E17"/>
    <mergeCell ref="A15:E15"/>
    <mergeCell ref="A14:E14"/>
    <mergeCell ref="L18:M18"/>
    <mergeCell ref="L16:M16"/>
    <mergeCell ref="A12:E12"/>
  </mergeCells>
  <printOptions horizontalCentered="1"/>
  <pageMargins left="0.5905511811023623" right="0" top="0.3937007874015748" bottom="0" header="0" footer="0"/>
  <pageSetup horizontalDpi="300" verticalDpi="300" orientation="portrait" paperSize="9" scale="52" r:id="rId1"/>
  <headerFooter alignWithMargins="0">
    <oddFooter>&amp;L9/мз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Б. Денисова</cp:lastModifiedBy>
  <cp:lastPrinted>2023-12-22T10:01:14Z</cp:lastPrinted>
  <dcterms:created xsi:type="dcterms:W3CDTF">2003-10-27T06:52:07Z</dcterms:created>
  <dcterms:modified xsi:type="dcterms:W3CDTF">2023-12-22T10:01:16Z</dcterms:modified>
  <cp:category/>
  <cp:version/>
  <cp:contentType/>
  <cp:contentStatus/>
</cp:coreProperties>
</file>