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2" windowHeight="10920" activeTab="0"/>
  </bookViews>
  <sheets>
    <sheet name="2019" sheetId="1" r:id="rId1"/>
  </sheets>
  <definedNames>
    <definedName name="_xlnm.Print_Area" localSheetId="0">'2019'!$A$1:$N$32</definedName>
  </definedNames>
  <calcPr fullCalcOnLoad="1"/>
</workbook>
</file>

<file path=xl/sharedStrings.xml><?xml version="1.0" encoding="utf-8"?>
<sst xmlns="http://schemas.openxmlformats.org/spreadsheetml/2006/main" count="41" uniqueCount="36">
  <si>
    <t>№ п/п</t>
  </si>
  <si>
    <t>Наименование</t>
  </si>
  <si>
    <t>Итого</t>
  </si>
  <si>
    <t>Администрация муниципального образования городское поселение Пересвет</t>
  </si>
  <si>
    <t>Администрация муниципального образования городское поселение Сергиев Посад</t>
  </si>
  <si>
    <t>Администрация муниципального образования городское поселение Скоропусковский</t>
  </si>
  <si>
    <t>Администрация муниципального образования городское поселение Хотьково</t>
  </si>
  <si>
    <t>Администрация муниципального образования сельское поселение Березняковское</t>
  </si>
  <si>
    <t>Администрация муниципального образования сельское поселение Лозовское</t>
  </si>
  <si>
    <t>Администрация муниципального образования сельское поселение Реммаш</t>
  </si>
  <si>
    <t>Администрация муниципального образования сельское поселение Селковское</t>
  </si>
  <si>
    <t>Администрация муниципального образования сельское поселение Шеметовское</t>
  </si>
  <si>
    <t>тыс.руб.</t>
  </si>
  <si>
    <t>Администрация муниципального образования сельское поселение Васильевское</t>
  </si>
  <si>
    <t>к решению Совета депутатов</t>
  </si>
  <si>
    <t xml:space="preserve">Сергиево-Посадского </t>
  </si>
  <si>
    <t>муниципального района</t>
  </si>
  <si>
    <t>Московской области</t>
  </si>
  <si>
    <t xml:space="preserve"> по формированию, исполнению и текущему контролю за исполнением бюджетов поселений</t>
  </si>
  <si>
    <t>по осуществлению  внешнего финансового контроля</t>
  </si>
  <si>
    <t>по вопросам осуществления дорожной деятельности в отношении дорог общего пользования в границах поселения</t>
  </si>
  <si>
    <t>(части полномочий) для организации ритуальных услуг и содержания мест захоронений</t>
  </si>
  <si>
    <t xml:space="preserve"> (части полномочий) в рамках создания условий для развития малого и среднего предпринимательства </t>
  </si>
  <si>
    <t xml:space="preserve">(части полномочий) для обеспечения жителей  городского поселения Сергиев Посад услугами тогрговли и бытового обслуживания </t>
  </si>
  <si>
    <t xml:space="preserve">ОСУЩЕСТВЛЕНИЕ  ПОЛНОМОЧИЙ </t>
  </si>
  <si>
    <t xml:space="preserve"> Иные межбюджетные трансферты, передаваемые из бюджетов поселений  </t>
  </si>
  <si>
    <t>Приложение №18</t>
  </si>
  <si>
    <t>в бюджет Сергиево-Посадского муниципального района на 2019 год</t>
  </si>
  <si>
    <t>от 11.12.2018 № 46/02-МЗ</t>
  </si>
  <si>
    <t xml:space="preserve">организация в границах поселения тепло-водоснабжения населения, водоотведения </t>
  </si>
  <si>
    <t>по организации закупок товаров, работ, услуг</t>
  </si>
  <si>
    <t>по предоставлению муниципальной услуги  "Выдача ордера на право производства земляных работ"</t>
  </si>
  <si>
    <t xml:space="preserve">(части полномочий) в рамках организации благоустройства территории  городского поселения Сергиев Посад </t>
  </si>
  <si>
    <t>мероприятия в области коммунального хозяйства</t>
  </si>
  <si>
    <t>Приложение №12</t>
  </si>
  <si>
    <t>от 26.12.2019 №14/01-МЗ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</si>
</sst>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11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0" fontId="41" fillId="25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6" borderId="7" applyNumberFormat="0" applyAlignment="0" applyProtection="0"/>
    <xf numFmtId="0" fontId="8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0" borderId="0" applyNumberFormat="0" applyBorder="0" applyAlignment="0" applyProtection="0"/>
  </cellStyleXfs>
  <cellXfs count="37">
    <xf numFmtId="0" fontId="0" fillId="0" borderId="0" xfId="0" applyAlignment="1">
      <alignment/>
    </xf>
    <xf numFmtId="0" fontId="1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6" fillId="0" borderId="10" xfId="0" applyFont="1" applyFill="1" applyBorder="1" applyAlignment="1">
      <alignment/>
    </xf>
    <xf numFmtId="172" fontId="1" fillId="0" borderId="0" xfId="0" applyNumberFormat="1" applyFont="1" applyFill="1" applyBorder="1" applyAlignment="1">
      <alignment wrapText="1"/>
    </xf>
    <xf numFmtId="171" fontId="2" fillId="0" borderId="0" xfId="60" applyFont="1" applyFill="1" applyBorder="1" applyAlignment="1">
      <alignment/>
    </xf>
    <xf numFmtId="0" fontId="0" fillId="25" borderId="0" xfId="0" applyFill="1" applyAlignment="1">
      <alignment/>
    </xf>
    <xf numFmtId="172" fontId="15" fillId="25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172" fontId="15" fillId="0" borderId="1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Normal="75" zoomScaleSheetLayoutView="100" workbookViewId="0" topLeftCell="A1">
      <selection activeCell="J6" sqref="J6"/>
    </sheetView>
  </sheetViews>
  <sheetFormatPr defaultColWidth="9.125" defaultRowHeight="12.75"/>
  <cols>
    <col min="1" max="1" width="4.50390625" style="2" customWidth="1"/>
    <col min="2" max="2" width="22.125" style="2" customWidth="1"/>
    <col min="3" max="3" width="13.00390625" style="2" customWidth="1"/>
    <col min="4" max="4" width="12.00390625" style="2" customWidth="1"/>
    <col min="5" max="5" width="11.625" style="2" customWidth="1"/>
    <col min="6" max="6" width="16.375" style="2" customWidth="1"/>
    <col min="7" max="8" width="12.375" style="2" customWidth="1"/>
    <col min="9" max="9" width="11.625" style="2" customWidth="1"/>
    <col min="10" max="10" width="12.00390625" style="2" customWidth="1"/>
    <col min="11" max="13" width="12.875" style="2" customWidth="1"/>
    <col min="14" max="14" width="21.875" style="2" customWidth="1"/>
    <col min="15" max="15" width="10.50390625" style="2" bestFit="1" customWidth="1"/>
    <col min="16" max="16384" width="9.125" style="2" customWidth="1"/>
  </cols>
  <sheetData>
    <row r="1" spans="10:12" ht="18">
      <c r="J1" s="24" t="s">
        <v>34</v>
      </c>
      <c r="K1" s="25"/>
      <c r="L1" s="26"/>
    </row>
    <row r="2" spans="10:12" ht="18">
      <c r="J2" s="27" t="s">
        <v>14</v>
      </c>
      <c r="K2" s="25"/>
      <c r="L2" s="26"/>
    </row>
    <row r="3" spans="10:12" ht="18">
      <c r="J3" s="27" t="s">
        <v>15</v>
      </c>
      <c r="K3" s="25"/>
      <c r="L3" s="26"/>
    </row>
    <row r="4" spans="10:12" ht="18">
      <c r="J4" s="27" t="s">
        <v>16</v>
      </c>
      <c r="K4" s="25"/>
      <c r="L4" s="26"/>
    </row>
    <row r="5" spans="10:12" ht="18">
      <c r="J5" s="27" t="s">
        <v>17</v>
      </c>
      <c r="K5" s="25"/>
      <c r="L5" s="26"/>
    </row>
    <row r="6" spans="10:12" ht="18">
      <c r="J6" s="27" t="s">
        <v>35</v>
      </c>
      <c r="K6" s="28"/>
      <c r="L6" s="26"/>
    </row>
    <row r="7" spans="10:12" ht="17.25">
      <c r="J7" s="26"/>
      <c r="K7" s="26"/>
      <c r="L7" s="26"/>
    </row>
    <row r="8" spans="10:13" ht="18">
      <c r="J8" s="24" t="s">
        <v>26</v>
      </c>
      <c r="K8" s="25"/>
      <c r="L8" s="25"/>
      <c r="M8" s="22"/>
    </row>
    <row r="9" spans="10:13" ht="18">
      <c r="J9" s="27" t="s">
        <v>14</v>
      </c>
      <c r="K9" s="25"/>
      <c r="L9" s="25"/>
      <c r="M9" s="22"/>
    </row>
    <row r="10" spans="10:13" ht="18">
      <c r="J10" s="27" t="s">
        <v>15</v>
      </c>
      <c r="K10" s="25"/>
      <c r="L10" s="25"/>
      <c r="M10" s="22"/>
    </row>
    <row r="11" spans="10:13" ht="18">
      <c r="J11" s="27" t="s">
        <v>16</v>
      </c>
      <c r="K11" s="25"/>
      <c r="L11" s="25"/>
      <c r="M11" s="22"/>
    </row>
    <row r="12" spans="10:13" ht="18">
      <c r="J12" s="27" t="s">
        <v>17</v>
      </c>
      <c r="K12" s="25"/>
      <c r="L12" s="25"/>
      <c r="M12" s="22"/>
    </row>
    <row r="13" spans="10:13" ht="16.5" customHeight="1">
      <c r="J13" s="27" t="s">
        <v>28</v>
      </c>
      <c r="K13" s="28"/>
      <c r="L13" s="28"/>
      <c r="M13" s="23"/>
    </row>
    <row r="14" spans="10:13" ht="15">
      <c r="J14" s="16"/>
      <c r="K14" s="22"/>
      <c r="L14" s="22"/>
      <c r="M14" s="22"/>
    </row>
    <row r="16" spans="1:14" ht="24" customHeight="1">
      <c r="A16" s="32" t="s">
        <v>25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27" customHeight="1">
      <c r="A17" s="32" t="s">
        <v>27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ht="14.25" customHeight="1">
      <c r="N18" s="19" t="s">
        <v>12</v>
      </c>
    </row>
    <row r="19" spans="1:14" ht="29.25" customHeight="1">
      <c r="A19" s="33" t="s">
        <v>0</v>
      </c>
      <c r="B19" s="35" t="s">
        <v>1</v>
      </c>
      <c r="C19" s="29" t="s">
        <v>24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</row>
    <row r="20" spans="1:14" ht="151.5" customHeight="1">
      <c r="A20" s="34"/>
      <c r="B20" s="36"/>
      <c r="C20" s="17" t="s">
        <v>18</v>
      </c>
      <c r="D20" s="17" t="s">
        <v>19</v>
      </c>
      <c r="E20" s="17" t="s">
        <v>30</v>
      </c>
      <c r="F20" s="17" t="s">
        <v>20</v>
      </c>
      <c r="G20" s="17" t="s">
        <v>31</v>
      </c>
      <c r="H20" s="17" t="s">
        <v>21</v>
      </c>
      <c r="I20" s="18" t="s">
        <v>22</v>
      </c>
      <c r="J20" s="17" t="s">
        <v>23</v>
      </c>
      <c r="K20" s="17" t="s">
        <v>32</v>
      </c>
      <c r="L20" s="17" t="s">
        <v>29</v>
      </c>
      <c r="M20" s="17" t="s">
        <v>33</v>
      </c>
      <c r="N20" s="21" t="s">
        <v>2</v>
      </c>
    </row>
    <row r="21" spans="1:14" ht="17.25" customHeight="1">
      <c r="A21" s="3">
        <v>1</v>
      </c>
      <c r="B21" s="4">
        <v>2</v>
      </c>
      <c r="C21" s="5">
        <v>3</v>
      </c>
      <c r="D21" s="5">
        <v>4</v>
      </c>
      <c r="E21" s="4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3">
        <v>14</v>
      </c>
    </row>
    <row r="22" spans="1:15" ht="57" customHeight="1">
      <c r="A22" s="6">
        <v>1</v>
      </c>
      <c r="B22" s="14" t="s">
        <v>3</v>
      </c>
      <c r="C22" s="13"/>
      <c r="D22" s="13">
        <v>532.2</v>
      </c>
      <c r="E22" s="13">
        <v>201.02</v>
      </c>
      <c r="F22" s="13"/>
      <c r="G22" s="13">
        <f>106.2+17.7</f>
        <v>123.9</v>
      </c>
      <c r="H22" s="13"/>
      <c r="I22" s="13"/>
      <c r="J22" s="13"/>
      <c r="K22" s="13"/>
      <c r="L22" s="13"/>
      <c r="M22" s="13"/>
      <c r="N22" s="20">
        <f aca="true" t="shared" si="0" ref="N22:N30">C22+D22+E22+F22+G22+H22+I22+J22+K22+L22</f>
        <v>857.12</v>
      </c>
      <c r="O22" s="7"/>
    </row>
    <row r="23" spans="1:15" ht="66" customHeight="1">
      <c r="A23" s="6">
        <v>2</v>
      </c>
      <c r="B23" s="14" t="s">
        <v>4</v>
      </c>
      <c r="C23" s="13"/>
      <c r="D23" s="13">
        <v>2956.6</v>
      </c>
      <c r="E23" s="13">
        <v>2412.2</v>
      </c>
      <c r="F23" s="13">
        <f>177919.5+27089+11222-352+3877-11689.1+1000+4000</f>
        <v>213066.4</v>
      </c>
      <c r="G23" s="13"/>
      <c r="H23" s="13">
        <f>14992.1+1800</f>
        <v>16792.1</v>
      </c>
      <c r="I23" s="13">
        <f>5000+5000</f>
        <v>10000</v>
      </c>
      <c r="J23" s="13">
        <v>48</v>
      </c>
      <c r="K23" s="13">
        <f>48+1000+49716.5</f>
        <v>50764.5</v>
      </c>
      <c r="L23" s="13">
        <v>5000</v>
      </c>
      <c r="M23" s="13"/>
      <c r="N23" s="20">
        <f t="shared" si="0"/>
        <v>301039.8</v>
      </c>
      <c r="O23" s="7"/>
    </row>
    <row r="24" spans="1:15" ht="69" customHeight="1">
      <c r="A24" s="6">
        <v>3</v>
      </c>
      <c r="B24" s="14" t="s">
        <v>5</v>
      </c>
      <c r="C24" s="13">
        <v>402</v>
      </c>
      <c r="D24" s="13">
        <v>189.2</v>
      </c>
      <c r="E24" s="13"/>
      <c r="F24" s="13"/>
      <c r="G24" s="13">
        <v>123.87708</v>
      </c>
      <c r="H24" s="13"/>
      <c r="I24" s="13"/>
      <c r="J24" s="13"/>
      <c r="K24" s="13"/>
      <c r="L24" s="13"/>
      <c r="M24" s="13"/>
      <c r="N24" s="20">
        <f t="shared" si="0"/>
        <v>715.07708</v>
      </c>
      <c r="O24" s="7"/>
    </row>
    <row r="25" spans="1:15" ht="61.5" customHeight="1">
      <c r="A25" s="6">
        <v>4</v>
      </c>
      <c r="B25" s="15" t="s">
        <v>6</v>
      </c>
      <c r="C25" s="13"/>
      <c r="D25" s="13">
        <v>804.2</v>
      </c>
      <c r="E25" s="13">
        <v>402.024</v>
      </c>
      <c r="F25" s="13">
        <v>15000</v>
      </c>
      <c r="G25" s="13">
        <v>123.9</v>
      </c>
      <c r="H25" s="13"/>
      <c r="I25" s="13"/>
      <c r="J25" s="13"/>
      <c r="K25" s="13"/>
      <c r="L25" s="13">
        <v>804.2</v>
      </c>
      <c r="M25" s="13"/>
      <c r="N25" s="20">
        <f t="shared" si="0"/>
        <v>17134.324</v>
      </c>
      <c r="O25" s="7"/>
    </row>
    <row r="26" spans="1:15" ht="63" customHeight="1">
      <c r="A26" s="6">
        <v>5</v>
      </c>
      <c r="B26" s="15" t="s">
        <v>7</v>
      </c>
      <c r="C26" s="13"/>
      <c r="D26" s="13">
        <v>272</v>
      </c>
      <c r="E26" s="13">
        <v>160.81</v>
      </c>
      <c r="F26" s="13"/>
      <c r="G26" s="13">
        <f>36.8682+7.4</f>
        <v>44.2682</v>
      </c>
      <c r="H26" s="13"/>
      <c r="I26" s="13"/>
      <c r="J26" s="13"/>
      <c r="K26" s="13"/>
      <c r="L26" s="13"/>
      <c r="M26" s="13"/>
      <c r="N26" s="20">
        <f t="shared" si="0"/>
        <v>477.0782</v>
      </c>
      <c r="O26" s="7"/>
    </row>
    <row r="27" spans="1:15" ht="61.5" customHeight="1">
      <c r="A27" s="6">
        <v>6</v>
      </c>
      <c r="B27" s="14" t="s">
        <v>13</v>
      </c>
      <c r="C27" s="13">
        <v>402.025</v>
      </c>
      <c r="D27" s="13">
        <v>177.4</v>
      </c>
      <c r="E27" s="13">
        <v>160.81</v>
      </c>
      <c r="F27" s="13"/>
      <c r="G27" s="13">
        <f>36.9+7.3</f>
        <v>44.199999999999996</v>
      </c>
      <c r="H27" s="13"/>
      <c r="I27" s="13"/>
      <c r="J27" s="13"/>
      <c r="K27" s="13"/>
      <c r="L27" s="13"/>
      <c r="M27" s="13"/>
      <c r="N27" s="20">
        <f t="shared" si="0"/>
        <v>784.435</v>
      </c>
      <c r="O27" s="7"/>
    </row>
    <row r="28" spans="1:15" ht="63.75" customHeight="1">
      <c r="A28" s="6">
        <v>7</v>
      </c>
      <c r="B28" s="15" t="s">
        <v>8</v>
      </c>
      <c r="C28" s="13"/>
      <c r="D28" s="13">
        <v>201</v>
      </c>
      <c r="E28" s="13"/>
      <c r="F28" s="13"/>
      <c r="G28" s="13">
        <v>1</v>
      </c>
      <c r="H28" s="13"/>
      <c r="I28" s="13"/>
      <c r="J28" s="13"/>
      <c r="K28" s="13"/>
      <c r="L28" s="13"/>
      <c r="M28" s="13"/>
      <c r="N28" s="20">
        <f t="shared" si="0"/>
        <v>202</v>
      </c>
      <c r="O28" s="7"/>
    </row>
    <row r="29" spans="1:20" ht="57" customHeight="1">
      <c r="A29" s="6">
        <v>8</v>
      </c>
      <c r="B29" s="15" t="s">
        <v>9</v>
      </c>
      <c r="C29" s="13">
        <v>402.025</v>
      </c>
      <c r="D29" s="13">
        <v>236.5</v>
      </c>
      <c r="E29" s="13">
        <v>160.81</v>
      </c>
      <c r="F29" s="13"/>
      <c r="G29" s="13"/>
      <c r="H29" s="13"/>
      <c r="I29" s="13"/>
      <c r="J29" s="13"/>
      <c r="K29" s="13"/>
      <c r="L29" s="13"/>
      <c r="M29" s="13"/>
      <c r="N29" s="20">
        <f t="shared" si="0"/>
        <v>799.335</v>
      </c>
      <c r="O29" s="7"/>
      <c r="T29" s="11"/>
    </row>
    <row r="30" spans="1:15" ht="60" customHeight="1">
      <c r="A30" s="6">
        <v>9</v>
      </c>
      <c r="B30" s="15" t="s">
        <v>10</v>
      </c>
      <c r="C30" s="13">
        <v>402.025</v>
      </c>
      <c r="D30" s="13">
        <v>201</v>
      </c>
      <c r="E30" s="13">
        <v>80.405</v>
      </c>
      <c r="F30" s="13"/>
      <c r="G30" s="13">
        <v>36.8682</v>
      </c>
      <c r="H30" s="13"/>
      <c r="I30" s="13"/>
      <c r="J30" s="13"/>
      <c r="K30" s="13"/>
      <c r="L30" s="13"/>
      <c r="M30" s="13"/>
      <c r="N30" s="20">
        <f t="shared" si="0"/>
        <v>720.2982</v>
      </c>
      <c r="O30" s="7"/>
    </row>
    <row r="31" spans="1:15" ht="57" customHeight="1">
      <c r="A31" s="6">
        <v>10</v>
      </c>
      <c r="B31" s="15" t="s">
        <v>11</v>
      </c>
      <c r="C31" s="13">
        <v>402.025</v>
      </c>
      <c r="D31" s="13">
        <v>402.1</v>
      </c>
      <c r="E31" s="13">
        <v>71.225</v>
      </c>
      <c r="F31" s="13"/>
      <c r="G31" s="13"/>
      <c r="H31" s="13"/>
      <c r="I31" s="13"/>
      <c r="J31" s="13"/>
      <c r="K31" s="13"/>
      <c r="L31" s="13"/>
      <c r="M31" s="13">
        <v>3000</v>
      </c>
      <c r="N31" s="20">
        <f>C31+D31+E31+F31+G31+H31+I31+J31+K31+L31+M31</f>
        <v>3875.35</v>
      </c>
      <c r="O31" s="7"/>
    </row>
    <row r="32" spans="1:14" ht="24.75" customHeight="1">
      <c r="A32" s="8"/>
      <c r="B32" s="1" t="s">
        <v>2</v>
      </c>
      <c r="C32" s="12">
        <f>SUM(C22:C31)</f>
        <v>2010.1</v>
      </c>
      <c r="D32" s="12">
        <f>SUM(D22:D31)</f>
        <v>5972.2</v>
      </c>
      <c r="E32" s="12">
        <f>SUM(E22:E31)</f>
        <v>3649.3039999999996</v>
      </c>
      <c r="F32" s="12">
        <f>SUM(F23:F31)</f>
        <v>228066.4</v>
      </c>
      <c r="G32" s="12">
        <f>G22+G23+G24+G25+G26+G27+G28+G29+G30+G31</f>
        <v>498.01348</v>
      </c>
      <c r="H32" s="12">
        <f>SUM(H23:H31)</f>
        <v>16792.1</v>
      </c>
      <c r="I32" s="12">
        <f>SUM(I23:I31)</f>
        <v>10000</v>
      </c>
      <c r="J32" s="12">
        <f>SUM(J23:J31)</f>
        <v>48</v>
      </c>
      <c r="K32" s="12">
        <f>SUM(K23:K31)</f>
        <v>50764.5</v>
      </c>
      <c r="L32" s="12">
        <f>SUM(L23:L31)</f>
        <v>5804.2</v>
      </c>
      <c r="M32" s="12">
        <f>M31</f>
        <v>3000</v>
      </c>
      <c r="N32" s="12">
        <f>SUM(N22:N31)</f>
        <v>326604.81748</v>
      </c>
    </row>
    <row r="33" ht="12.75">
      <c r="D33" s="7"/>
    </row>
    <row r="35" s="9" customFormat="1" ht="15">
      <c r="B35" s="10"/>
    </row>
  </sheetData>
  <sheetProtection/>
  <mergeCells count="5">
    <mergeCell ref="C19:N19"/>
    <mergeCell ref="A17:N17"/>
    <mergeCell ref="A16:N16"/>
    <mergeCell ref="A19:A20"/>
    <mergeCell ref="B19:B20"/>
  </mergeCells>
  <printOptions/>
  <pageMargins left="1.1811023622047245" right="0.3937007874015748" top="0.7874015748031497" bottom="0.3937007874015748" header="0.2755905511811024" footer="0.2755905511811024"/>
  <pageSetup horizontalDpi="600" verticalDpi="600" orientation="portrait" paperSize="9" scale="45" r:id="rId1"/>
  <headerFooter alignWithMargins="0">
    <oddFooter>&amp;L195/мз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bud_m5</dc:creator>
  <cp:keywords/>
  <dc:description/>
  <cp:lastModifiedBy>Ольга С. Родионова</cp:lastModifiedBy>
  <cp:lastPrinted>2019-12-26T09:33:29Z</cp:lastPrinted>
  <dcterms:created xsi:type="dcterms:W3CDTF">2008-11-11T06:34:06Z</dcterms:created>
  <dcterms:modified xsi:type="dcterms:W3CDTF">2019-12-27T12:05:09Z</dcterms:modified>
  <cp:category/>
  <cp:version/>
  <cp:contentType/>
  <cp:contentStatus/>
</cp:coreProperties>
</file>