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0 год " sheetId="1" r:id="rId1"/>
  </sheets>
  <definedNames>
    <definedName name="_xlnm._FilterDatabase" localSheetId="0" hidden="1">'2020 год '!$B$23:$H$27</definedName>
    <definedName name="Z_2EB26682_1E14_41BF_A300_9871E16F1E86_.wvu.FilterData" localSheetId="0" hidden="1">'2020 год '!$B$26:$E$27</definedName>
    <definedName name="Z_2EB26682_1E14_41BF_A300_9871E16F1E86_.wvu.PrintArea" localSheetId="0" hidden="1">'2020 год '!$B$11:$E$27</definedName>
    <definedName name="Z_3708D406_71C9_49CC_A67A_2D2190B41A82_.wvu.FilterData" localSheetId="0" hidden="1">'2020 год '!$B$26:$H$27</definedName>
    <definedName name="Z_742DD9F2_8A71_4480_AC11_A74320E5619E_.wvu.FilterData" localSheetId="0" hidden="1">'2020 год '!$B$26:$H$27</definedName>
    <definedName name="Z_829AF458_32E9_4EBE_8AEA_C1C6BE533EAE_.wvu.FilterData" localSheetId="0" hidden="1">'2020 год '!$B$26:$H$27</definedName>
    <definedName name="Z_829AF458_32E9_4EBE_8AEA_C1C6BE533EAE_.wvu.PrintArea" localSheetId="0" hidden="1">'2020 год '!$B$11:$E$27</definedName>
    <definedName name="Z_829AF458_32E9_4EBE_8AEA_C1C6BE533EAE_.wvu.PrintTitles" localSheetId="0" hidden="1">'2020 год '!$21:$23</definedName>
    <definedName name="Z_829AF458_32E9_4EBE_8AEA_C1C6BE533EAE_.wvu.Rows" localSheetId="0" hidden="1">'2020 год '!#REF!</definedName>
    <definedName name="Z_8E538972_DCB6_4DF0_B6A0_1DAF22EE85A5_.wvu.FilterData" localSheetId="0" hidden="1">'2020 год '!$B$26:$E$27</definedName>
    <definedName name="Z_8E538972_DCB6_4DF0_B6A0_1DAF22EE85A5_.wvu.PrintArea" localSheetId="0" hidden="1">'2020 год '!$B$11:$E$27</definedName>
    <definedName name="Z_9EB2C763_BF55_421A_9B12_FB75DAF70818_.wvu.FilterData" localSheetId="0" hidden="1">'2020 год '!$B$18:$E$27</definedName>
    <definedName name="Z_A8461B4A_AE19_4EF2_B6F9_F9B973A06FD1_.wvu.FilterData" localSheetId="0" hidden="1">'2020 год '!$B$26:$E$27</definedName>
    <definedName name="Z_A8461B4A_AE19_4EF2_B6F9_F9B973A06FD1_.wvu.PrintArea" localSheetId="0" hidden="1">'2020 год '!$B$11:$E$27</definedName>
    <definedName name="Z_B3932895_A846_447D_8D2E_8A665303D3FC_.wvu.FilterData" localSheetId="0" hidden="1">'2020 год '!$B$18:$E$27</definedName>
    <definedName name="Z_B452F1D7_E242_4E66_AEEE_75884A98B5E4_.wvu.FilterData" localSheetId="0" hidden="1">'2020 год '!$B$26:$H$27</definedName>
    <definedName name="Z_D0B00AD6_8582_4105_AEEE_647425D7F180_.wvu.FilterData" localSheetId="0" hidden="1">'2020 год '!$B$18:$E$27</definedName>
    <definedName name="Z_DEEAFF70_302D_4EE4_8D9C_7BB1BBA5AB30_.wvu.FilterData" localSheetId="0" hidden="1">'2020 год '!$B$26:$H$27</definedName>
    <definedName name="Z_E26F76F3_B5FD_4390_A599_DF837A45612F_.wvu.FilterData" localSheetId="0" hidden="1">'2020 год '!$B$18:$E$27</definedName>
    <definedName name="Z_E6BE4A0A_65C8_4D78_A29F_DDA803BF07E4_.wvu.FilterData" localSheetId="0" hidden="1">'2020 год '!$B$26:$E$27</definedName>
    <definedName name="Z_E6BE4A0A_65C8_4D78_A29F_DDA803BF07E4_.wvu.PrintArea" localSheetId="0" hidden="1">'2020 год '!$B$11:$E$27</definedName>
    <definedName name="Z_F18CDA44_02C6_4BCD_94BC_76E4781E3F1C_.wvu.FilterData" localSheetId="0" hidden="1">'2020 год '!$B$26:$E$27</definedName>
    <definedName name="Z_F18CDA44_02C6_4BCD_94BC_76E4781E3F1C_.wvu.PrintArea" localSheetId="0" hidden="1">'2020 год '!$B$11:$E$27</definedName>
    <definedName name="_xlnm.Print_Area" localSheetId="0">'2020 год '!$A$1:$K$45</definedName>
  </definedNames>
  <calcPr fullCalcOnLoad="1"/>
</workbook>
</file>

<file path=xl/sharedStrings.xml><?xml version="1.0" encoding="utf-8"?>
<sst xmlns="http://schemas.openxmlformats.org/spreadsheetml/2006/main" count="50" uniqueCount="38">
  <si>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</si>
  <si>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</si>
  <si>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</si>
  <si>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</si>
  <si>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</si>
  <si>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</si>
  <si>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</si>
  <si>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</si>
  <si>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Реконструкция объектов инженерной инфраструктуры г/п Хотьково, ул.Кооперативная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</si>
  <si>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</si>
  <si>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</si>
  <si>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</si>
  <si>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</si>
  <si>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</si>
  <si>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</si>
  <si>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</si>
  <si>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</si>
  <si>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</si>
  <si>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</si>
  <si>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</si>
  <si>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в соответствии с Государственной программой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</si>
  <si>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</si>
  <si>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2023 год</t>
  </si>
  <si>
    <t>Обеспечение мероприятий по устойчивому сокращению непригодного для проживания жилищного фонда (средства на оплату площади жилых помещений, превышающую общую площадь занимаемых жилых помещений)</t>
  </si>
  <si>
    <t>Приложение №11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</si>
  <si>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2021 год и на плановый период 2022 и 2023 годов</t>
  </si>
  <si>
    <t>Обеспечение мероприятий по переселению граждан из аварийного жилищного фонда за счет средств местного бюджета (субсидия на строительство многоквартирного жилого дома)</t>
  </si>
  <si>
    <t>от 17.12.2020 №30/01-МЗ</t>
  </si>
  <si>
    <t>Строительство и реконструкция объектов очистки сточных вод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</si>
  <si>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муниципальному индустриальному парку "М-8", расположенного в с.Сватково сельского поселения Березняковское Сергиево-Посадского городского округа</t>
  </si>
  <si>
    <t>от                         №</t>
  </si>
  <si>
    <t>Строительство и реконструкция объектов коммунальной инфраструктуры за счет средств местного бюджета (строительство блочно-модульных котельных д.Самотовино и с.Константиново (проектирование проекта санитарно-защитных зон)</t>
  </si>
  <si>
    <t>Строительство и реконструкция объектов коммунальной инфраструктуры за счет средств местного бюджета (строительство блочно-модульных котельных д.Самотовино и с.Константиново (подготовка документации на согласование сводных планов сетей с ресурсоснабжающими организациями, изготовление технических планов здания и сетей инженерно-технического обеспечения)</t>
  </si>
  <si>
    <t>Организация в границах городского округа электро-, тепло-, газо- и водоснабжения населения, водоотведения, снабжения населения топливом (строительство блочно-модульных котельных д.Самотовино и с.Константиново (заключение договора  строительного контроля с "Мособлгаз" по строительству наружного газопровода)</t>
  </si>
  <si>
    <t>Приобретение объектов коммунальной инфраструктуры за счет средств местного бюджета</t>
  </si>
  <si>
    <t>Строительство и реконструкция объектов коммунальной инфраструктуры за счет средств местного бюджета (строительство блочно-модульных котельных д.Самотовино и с.Константиново (корректировка проектно-сметной документации)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</si>
  <si>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 (проведение мероприятий по разработке проектно-сметной документации на строительство подъездной и внутриквартальных автомобильных дорог к земельным участкам, выделенным многодетным семьям в районе д.Трехселище)</t>
  </si>
  <si>
    <t>Приложение № 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</si>
</sst>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51"/>
  <sheetViews>
    <sheetView tabSelected="1" zoomScaleSheetLayoutView="85" workbookViewId="0" topLeftCell="A1">
      <selection activeCell="D31" sqref="D31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4.00390625" style="0" customWidth="1"/>
    <col min="4" max="4" width="15.00390625" style="0" customWidth="1"/>
    <col min="5" max="5" width="13.875" style="0" customWidth="1"/>
    <col min="6" max="6" width="16.25390625" style="0" customWidth="1"/>
    <col min="7" max="8" width="13.875" style="0" customWidth="1"/>
    <col min="9" max="9" width="17.875" style="0" customWidth="1"/>
    <col min="10" max="10" width="16.75390625" style="0" customWidth="1"/>
    <col min="11" max="11" width="14.00390625" style="0" customWidth="1"/>
  </cols>
  <sheetData>
    <row r="2" spans="9:10" ht="15.75">
      <c r="I2" s="2" t="s">
        <v>37</v>
      </c>
      <c r="J2" s="3"/>
    </row>
    <row r="3" spans="9:10" ht="18" customHeight="1">
      <c r="I3" s="3" t="s">
        <v>1</v>
      </c>
      <c r="J3" s="3"/>
    </row>
    <row r="4" spans="9:10" ht="15.75" customHeight="1">
      <c r="I4" s="3" t="s">
        <v>2</v>
      </c>
      <c r="J4" s="3"/>
    </row>
    <row r="5" spans="9:10" ht="19.5" customHeight="1">
      <c r="I5" s="3" t="s">
        <v>10</v>
      </c>
      <c r="J5" s="3"/>
    </row>
    <row r="6" spans="9:10" ht="20.25" customHeight="1">
      <c r="I6" s="3" t="s">
        <v>0</v>
      </c>
      <c r="J6" s="3"/>
    </row>
    <row r="7" spans="9:10" ht="15.75">
      <c r="I7" s="56" t="s">
        <v>30</v>
      </c>
      <c r="J7" s="3"/>
    </row>
    <row r="11" spans="1:11" ht="18.75">
      <c r="A11" s="4"/>
      <c r="B11" s="4"/>
      <c r="C11" s="4"/>
      <c r="D11" s="5"/>
      <c r="E11" s="4"/>
      <c r="F11" s="4"/>
      <c r="G11" s="4"/>
      <c r="H11" s="4"/>
      <c r="I11" s="2" t="s">
        <v>24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1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2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10</v>
      </c>
      <c r="J14" s="3"/>
      <c r="K14" s="3"/>
    </row>
    <row r="15" spans="1:11" ht="18.75">
      <c r="A15" s="4"/>
      <c r="B15" s="4"/>
      <c r="C15" s="4"/>
      <c r="D15" s="4"/>
      <c r="E15" s="4"/>
      <c r="F15" s="4"/>
      <c r="G15" s="4"/>
      <c r="H15" s="4"/>
      <c r="I15" s="3" t="s">
        <v>0</v>
      </c>
      <c r="J15" s="3"/>
      <c r="K15" s="3"/>
    </row>
    <row r="16" spans="1:11" ht="18.75">
      <c r="A16" s="4"/>
      <c r="B16" s="4"/>
      <c r="C16" s="4"/>
      <c r="D16" s="4"/>
      <c r="E16" s="4"/>
      <c r="F16" s="4"/>
      <c r="G16" s="4"/>
      <c r="H16" s="4"/>
      <c r="I16" s="3" t="s">
        <v>27</v>
      </c>
      <c r="J16" s="3"/>
      <c r="K16" s="3"/>
    </row>
    <row r="17" spans="1:11" ht="18.75">
      <c r="A17" s="4"/>
      <c r="B17" s="4"/>
      <c r="C17" s="4"/>
      <c r="D17" s="4"/>
      <c r="E17" s="4"/>
      <c r="F17" s="4"/>
      <c r="G17" s="4"/>
      <c r="H17" s="4"/>
      <c r="I17" s="3"/>
      <c r="J17" s="3"/>
      <c r="K17" s="3"/>
    </row>
    <row r="18" spans="1:11" ht="58.5" customHeight="1">
      <c r="A18" s="64" t="s">
        <v>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11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 thickBot="1">
      <c r="A20" s="6"/>
      <c r="B20" s="7"/>
      <c r="C20" s="7"/>
      <c r="D20" s="7"/>
      <c r="E20" s="7"/>
      <c r="F20" s="4"/>
      <c r="G20" s="4"/>
      <c r="H20" s="4"/>
      <c r="I20" s="4"/>
      <c r="J20" s="4"/>
      <c r="K20" s="4" t="s">
        <v>15</v>
      </c>
    </row>
    <row r="21" spans="1:11" ht="18.75">
      <c r="A21" s="58" t="s">
        <v>7</v>
      </c>
      <c r="B21" s="60" t="s">
        <v>3</v>
      </c>
      <c r="C21" s="65" t="s">
        <v>13</v>
      </c>
      <c r="D21" s="59"/>
      <c r="E21" s="66"/>
      <c r="F21" s="58" t="s">
        <v>14</v>
      </c>
      <c r="G21" s="59"/>
      <c r="H21" s="60"/>
      <c r="I21" s="58" t="s">
        <v>22</v>
      </c>
      <c r="J21" s="59"/>
      <c r="K21" s="60"/>
    </row>
    <row r="22" spans="1:11" s="1" customFormat="1" ht="24" customHeight="1">
      <c r="A22" s="70"/>
      <c r="B22" s="69"/>
      <c r="C22" s="67" t="s">
        <v>4</v>
      </c>
      <c r="D22" s="62" t="s">
        <v>5</v>
      </c>
      <c r="E22" s="68"/>
      <c r="F22" s="61" t="s">
        <v>4</v>
      </c>
      <c r="G22" s="62" t="s">
        <v>5</v>
      </c>
      <c r="H22" s="63"/>
      <c r="I22" s="61" t="s">
        <v>4</v>
      </c>
      <c r="J22" s="62" t="s">
        <v>5</v>
      </c>
      <c r="K22" s="63"/>
    </row>
    <row r="23" spans="1:11" s="1" customFormat="1" ht="78.75" customHeight="1">
      <c r="A23" s="70"/>
      <c r="B23" s="69"/>
      <c r="C23" s="67"/>
      <c r="D23" s="18" t="s">
        <v>6</v>
      </c>
      <c r="E23" s="47" t="s">
        <v>16</v>
      </c>
      <c r="F23" s="61"/>
      <c r="G23" s="18" t="s">
        <v>6</v>
      </c>
      <c r="H23" s="19" t="s">
        <v>16</v>
      </c>
      <c r="I23" s="61"/>
      <c r="J23" s="18" t="s">
        <v>6</v>
      </c>
      <c r="K23" s="19" t="s">
        <v>16</v>
      </c>
    </row>
    <row r="24" spans="1:11" s="1" customFormat="1" ht="19.5" customHeight="1">
      <c r="A24" s="10">
        <v>1</v>
      </c>
      <c r="B24" s="11">
        <v>2</v>
      </c>
      <c r="C24" s="35">
        <v>3</v>
      </c>
      <c r="D24" s="8">
        <v>4</v>
      </c>
      <c r="E24" s="9">
        <v>5</v>
      </c>
      <c r="F24" s="10">
        <v>3</v>
      </c>
      <c r="G24" s="8">
        <v>4</v>
      </c>
      <c r="H24" s="11">
        <v>5</v>
      </c>
      <c r="I24" s="10">
        <v>6</v>
      </c>
      <c r="J24" s="8">
        <v>7</v>
      </c>
      <c r="K24" s="11">
        <v>8</v>
      </c>
    </row>
    <row r="25" spans="1:11" s="1" customFormat="1" ht="29.25" customHeight="1">
      <c r="A25" s="14"/>
      <c r="B25" s="41" t="s">
        <v>17</v>
      </c>
      <c r="C25" s="36">
        <f>D25+E25</f>
        <v>939336.03</v>
      </c>
      <c r="D25" s="48">
        <f>D26+D27+D28+D29+D43+D30+D31+D32+D33+D34+D35+D41+D36+D37+D38+D39</f>
        <v>754743.1900000001</v>
      </c>
      <c r="E25" s="48">
        <f>E26+E27+E28+E29+E43+E30+E31+E32+E33+E34+E35+E41+E36+E37+E38+E39+E40+E42</f>
        <v>184592.83999999997</v>
      </c>
      <c r="F25" s="20">
        <f>G25+H25</f>
        <v>688057.21</v>
      </c>
      <c r="G25" s="21">
        <f>G26+G27+G28+G29+G43+G30+G31+G32+G33+G34+G35</f>
        <v>650657.82</v>
      </c>
      <c r="H25" s="53">
        <f>H26+H27+H28+H29+H43+H30+H31+H32+H33+H34+H35</f>
        <v>37399.39</v>
      </c>
      <c r="I25" s="20">
        <f>J25+K25</f>
        <v>1161960.8299999998</v>
      </c>
      <c r="J25" s="21">
        <f>J26+J27+J28+J29+J43+J30+J31+J32+J33+J34</f>
        <v>1046969.9299999999</v>
      </c>
      <c r="K25" s="53">
        <f>K26+K27+K28+K29+K43+K30+K31+K32+K33+K34</f>
        <v>114990.9</v>
      </c>
    </row>
    <row r="26" spans="1:11" ht="49.5" customHeight="1">
      <c r="A26" s="10">
        <v>1</v>
      </c>
      <c r="B26" s="42" t="s">
        <v>11</v>
      </c>
      <c r="C26" s="37">
        <f aca="true" t="shared" si="0" ref="C26:C31">D26+E26</f>
        <v>0</v>
      </c>
      <c r="D26" s="23">
        <v>0</v>
      </c>
      <c r="E26" s="49">
        <v>0</v>
      </c>
      <c r="F26" s="22">
        <f>G26+H26</f>
        <v>0</v>
      </c>
      <c r="G26" s="23">
        <v>0</v>
      </c>
      <c r="H26" s="24">
        <v>0</v>
      </c>
      <c r="I26" s="22">
        <f>J26+K26</f>
        <v>19102.11</v>
      </c>
      <c r="J26" s="23">
        <v>14766.22</v>
      </c>
      <c r="K26" s="24">
        <v>4335.89</v>
      </c>
    </row>
    <row r="27" spans="1:11" ht="61.5" customHeight="1">
      <c r="A27" s="10">
        <v>2</v>
      </c>
      <c r="B27" s="43" t="s">
        <v>12</v>
      </c>
      <c r="C27" s="37">
        <f t="shared" si="0"/>
        <v>0</v>
      </c>
      <c r="D27" s="23">
        <v>0</v>
      </c>
      <c r="E27" s="49">
        <v>0</v>
      </c>
      <c r="F27" s="22">
        <f>G27+H27</f>
        <v>483375.66</v>
      </c>
      <c r="G27" s="23">
        <v>459656.97</v>
      </c>
      <c r="H27" s="24">
        <v>23718.69</v>
      </c>
      <c r="I27" s="22">
        <f>J27+K27</f>
        <v>505227.77</v>
      </c>
      <c r="J27" s="23">
        <v>481244.02</v>
      </c>
      <c r="K27" s="24">
        <v>23983.75</v>
      </c>
    </row>
    <row r="28" spans="1:11" ht="46.5" customHeight="1">
      <c r="A28" s="10">
        <v>3</v>
      </c>
      <c r="B28" s="44" t="s">
        <v>8</v>
      </c>
      <c r="C28" s="38">
        <f t="shared" si="0"/>
        <v>136691.36</v>
      </c>
      <c r="D28" s="26">
        <v>99511.16</v>
      </c>
      <c r="E28" s="50">
        <v>37180.2</v>
      </c>
      <c r="F28" s="25">
        <v>0</v>
      </c>
      <c r="G28" s="26">
        <v>0</v>
      </c>
      <c r="H28" s="27">
        <v>0</v>
      </c>
      <c r="I28" s="25">
        <v>0</v>
      </c>
      <c r="J28" s="26">
        <v>0</v>
      </c>
      <c r="K28" s="27">
        <v>0</v>
      </c>
    </row>
    <row r="29" spans="1:11" ht="60" customHeight="1">
      <c r="A29" s="10">
        <v>4</v>
      </c>
      <c r="B29" s="44" t="s">
        <v>21</v>
      </c>
      <c r="C29" s="38">
        <f t="shared" si="0"/>
        <v>108284.81999999999</v>
      </c>
      <c r="D29" s="26">
        <v>107201.92</v>
      </c>
      <c r="E29" s="50">
        <v>1082.9</v>
      </c>
      <c r="F29" s="25">
        <v>0</v>
      </c>
      <c r="G29" s="26">
        <v>0</v>
      </c>
      <c r="H29" s="27">
        <v>0</v>
      </c>
      <c r="I29" s="25">
        <v>0</v>
      </c>
      <c r="J29" s="26">
        <v>0</v>
      </c>
      <c r="K29" s="27">
        <v>0</v>
      </c>
    </row>
    <row r="30" spans="1:11" ht="49.5" customHeight="1">
      <c r="A30" s="16">
        <v>5</v>
      </c>
      <c r="B30" s="45" t="s">
        <v>18</v>
      </c>
      <c r="C30" s="38">
        <f>D30+E30</f>
        <v>267016.94</v>
      </c>
      <c r="D30" s="28">
        <f>243697.98</f>
        <v>243697.98</v>
      </c>
      <c r="E30" s="34">
        <f>23318.96</f>
        <v>23318.96</v>
      </c>
      <c r="F30" s="25">
        <f>G30+H30</f>
        <v>90976.28</v>
      </c>
      <c r="G30" s="26">
        <v>90976.28</v>
      </c>
      <c r="H30" s="24">
        <v>0</v>
      </c>
      <c r="I30" s="30">
        <f>J30+K30</f>
        <v>276318.93</v>
      </c>
      <c r="J30" s="26">
        <v>260637.83</v>
      </c>
      <c r="K30" s="24">
        <f>21945.2-6264.1</f>
        <v>15681.1</v>
      </c>
    </row>
    <row r="31" spans="1:11" ht="41.25" customHeight="1">
      <c r="A31" s="10">
        <v>6</v>
      </c>
      <c r="B31" s="44" t="s">
        <v>19</v>
      </c>
      <c r="C31" s="39">
        <f t="shared" si="0"/>
        <v>0</v>
      </c>
      <c r="D31" s="28">
        <v>0</v>
      </c>
      <c r="E31" s="34">
        <v>0</v>
      </c>
      <c r="F31" s="30">
        <f>G31+H31</f>
        <v>60267.270000000004</v>
      </c>
      <c r="G31" s="31">
        <v>46586.57</v>
      </c>
      <c r="H31" s="32">
        <v>13680.7</v>
      </c>
      <c r="I31" s="30">
        <f>J31+K31</f>
        <v>312732.02</v>
      </c>
      <c r="J31" s="31">
        <v>241741.86</v>
      </c>
      <c r="K31" s="32">
        <f>68864+2126.16</f>
        <v>70990.16</v>
      </c>
    </row>
    <row r="32" spans="1:11" ht="96.75" customHeight="1">
      <c r="A32" s="16">
        <v>7</v>
      </c>
      <c r="B32" s="45" t="s">
        <v>20</v>
      </c>
      <c r="C32" s="38">
        <f aca="true" t="shared" si="1" ref="C32:C43">D32+E32</f>
        <v>12724.04</v>
      </c>
      <c r="D32" s="26">
        <v>12030.52</v>
      </c>
      <c r="E32" s="50">
        <f>2484.72-1791.2</f>
        <v>693.5199999999998</v>
      </c>
      <c r="F32" s="25">
        <v>0</v>
      </c>
      <c r="G32" s="26">
        <v>0</v>
      </c>
      <c r="H32" s="27">
        <v>0</v>
      </c>
      <c r="I32" s="25">
        <v>0</v>
      </c>
      <c r="J32" s="26">
        <v>0</v>
      </c>
      <c r="K32" s="27">
        <v>0</v>
      </c>
    </row>
    <row r="33" spans="1:11" ht="73.5" customHeight="1">
      <c r="A33" s="10">
        <v>8</v>
      </c>
      <c r="B33" s="44" t="s">
        <v>23</v>
      </c>
      <c r="C33" s="38">
        <f t="shared" si="1"/>
        <v>17165.53</v>
      </c>
      <c r="D33" s="26">
        <v>0</v>
      </c>
      <c r="E33" s="50">
        <f>17165.53</f>
        <v>17165.53</v>
      </c>
      <c r="F33" s="54">
        <v>0</v>
      </c>
      <c r="G33" s="26">
        <v>0</v>
      </c>
      <c r="H33" s="27">
        <v>0</v>
      </c>
      <c r="I33" s="54">
        <v>0</v>
      </c>
      <c r="J33" s="26">
        <v>0</v>
      </c>
      <c r="K33" s="27">
        <v>0</v>
      </c>
    </row>
    <row r="34" spans="1:11" ht="61.5" customHeight="1">
      <c r="A34" s="16">
        <v>9</v>
      </c>
      <c r="B34" s="45" t="s">
        <v>26</v>
      </c>
      <c r="C34" s="39">
        <f t="shared" si="1"/>
        <v>24688</v>
      </c>
      <c r="D34" s="28">
        <v>0</v>
      </c>
      <c r="E34" s="34">
        <f>23573.49+1114.51</f>
        <v>24688</v>
      </c>
      <c r="F34" s="54">
        <v>0</v>
      </c>
      <c r="G34" s="26">
        <v>0</v>
      </c>
      <c r="H34" s="27">
        <v>0</v>
      </c>
      <c r="I34" s="54">
        <v>0</v>
      </c>
      <c r="J34" s="26">
        <v>0</v>
      </c>
      <c r="K34" s="27">
        <v>0</v>
      </c>
    </row>
    <row r="35" spans="1:11" ht="46.5" customHeight="1">
      <c r="A35" s="16">
        <v>10</v>
      </c>
      <c r="B35" s="45" t="s">
        <v>28</v>
      </c>
      <c r="C35" s="39">
        <f t="shared" si="1"/>
        <v>40631.64</v>
      </c>
      <c r="D35" s="28">
        <f>84409-68565</f>
        <v>15844</v>
      </c>
      <c r="E35" s="34">
        <v>24787.64</v>
      </c>
      <c r="F35" s="55">
        <f aca="true" t="shared" si="2" ref="F35:F43">G35+H35</f>
        <v>0</v>
      </c>
      <c r="G35" s="28">
        <v>0</v>
      </c>
      <c r="H35" s="29">
        <v>0</v>
      </c>
      <c r="I35" s="55">
        <v>0</v>
      </c>
      <c r="J35" s="28">
        <v>0</v>
      </c>
      <c r="K35" s="29">
        <v>0</v>
      </c>
    </row>
    <row r="36" spans="1:11" ht="86.25" customHeight="1">
      <c r="A36" s="16">
        <v>11</v>
      </c>
      <c r="B36" s="45" t="s">
        <v>33</v>
      </c>
      <c r="C36" s="39">
        <f>D36+E36</f>
        <v>60</v>
      </c>
      <c r="D36" s="28">
        <v>0</v>
      </c>
      <c r="E36" s="34">
        <v>60</v>
      </c>
      <c r="F36" s="55">
        <f t="shared" si="2"/>
        <v>0</v>
      </c>
      <c r="G36" s="28">
        <v>0</v>
      </c>
      <c r="H36" s="29">
        <v>0</v>
      </c>
      <c r="I36" s="55">
        <f aca="true" t="shared" si="3" ref="I36:I43">J36+K36</f>
        <v>0</v>
      </c>
      <c r="J36" s="28">
        <v>0</v>
      </c>
      <c r="K36" s="29">
        <v>0</v>
      </c>
    </row>
    <row r="37" spans="1:11" ht="63.75" customHeight="1">
      <c r="A37" s="16">
        <v>12</v>
      </c>
      <c r="B37" s="45" t="s">
        <v>35</v>
      </c>
      <c r="C37" s="39">
        <f>D37+E37</f>
        <v>599</v>
      </c>
      <c r="D37" s="28">
        <v>0</v>
      </c>
      <c r="E37" s="34">
        <v>599</v>
      </c>
      <c r="F37" s="55">
        <f t="shared" si="2"/>
        <v>0</v>
      </c>
      <c r="G37" s="28">
        <v>0</v>
      </c>
      <c r="H37" s="29">
        <v>0</v>
      </c>
      <c r="I37" s="55">
        <f t="shared" si="3"/>
        <v>0</v>
      </c>
      <c r="J37" s="28">
        <v>0</v>
      </c>
      <c r="K37" s="29">
        <v>0</v>
      </c>
    </row>
    <row r="38" spans="1:11" ht="63" customHeight="1">
      <c r="A38" s="16">
        <v>13</v>
      </c>
      <c r="B38" s="45" t="s">
        <v>31</v>
      </c>
      <c r="C38" s="39">
        <f>D38+E38</f>
        <v>600</v>
      </c>
      <c r="D38" s="28">
        <v>0</v>
      </c>
      <c r="E38" s="34">
        <v>600</v>
      </c>
      <c r="F38" s="55">
        <f t="shared" si="2"/>
        <v>0</v>
      </c>
      <c r="G38" s="28">
        <v>0</v>
      </c>
      <c r="H38" s="29">
        <v>0</v>
      </c>
      <c r="I38" s="55">
        <f t="shared" si="3"/>
        <v>0</v>
      </c>
      <c r="J38" s="28">
        <v>0</v>
      </c>
      <c r="K38" s="29">
        <v>0</v>
      </c>
    </row>
    <row r="39" spans="1:11" ht="98.25" customHeight="1">
      <c r="A39" s="16">
        <v>14</v>
      </c>
      <c r="B39" s="45" t="s">
        <v>32</v>
      </c>
      <c r="C39" s="39">
        <f>D39+E39</f>
        <v>300</v>
      </c>
      <c r="D39" s="28">
        <v>0</v>
      </c>
      <c r="E39" s="34">
        <v>300</v>
      </c>
      <c r="F39" s="55">
        <f t="shared" si="2"/>
        <v>0</v>
      </c>
      <c r="G39" s="28">
        <v>0</v>
      </c>
      <c r="H39" s="29">
        <v>0</v>
      </c>
      <c r="I39" s="55">
        <f t="shared" si="3"/>
        <v>0</v>
      </c>
      <c r="J39" s="28">
        <v>0</v>
      </c>
      <c r="K39" s="29">
        <v>0</v>
      </c>
    </row>
    <row r="40" spans="1:11" ht="39.75" customHeight="1">
      <c r="A40" s="16">
        <v>15</v>
      </c>
      <c r="B40" s="45" t="s">
        <v>34</v>
      </c>
      <c r="C40" s="39">
        <f>D40+E40</f>
        <v>8146.27</v>
      </c>
      <c r="D40" s="28">
        <v>0</v>
      </c>
      <c r="E40" s="34">
        <v>8146.27</v>
      </c>
      <c r="F40" s="55">
        <f>G40+H40</f>
        <v>0</v>
      </c>
      <c r="G40" s="28">
        <v>0</v>
      </c>
      <c r="H40" s="29">
        <v>0</v>
      </c>
      <c r="I40" s="55">
        <f>J40+K40</f>
        <v>0</v>
      </c>
      <c r="J40" s="28">
        <v>0</v>
      </c>
      <c r="K40" s="29">
        <v>0</v>
      </c>
    </row>
    <row r="41" spans="1:11" ht="77.25" customHeight="1">
      <c r="A41" s="16">
        <v>16</v>
      </c>
      <c r="B41" s="45" t="s">
        <v>29</v>
      </c>
      <c r="C41" s="39">
        <f t="shared" si="1"/>
        <v>219416.43</v>
      </c>
      <c r="D41" s="28">
        <v>208445.61</v>
      </c>
      <c r="E41" s="51">
        <v>10970.82</v>
      </c>
      <c r="F41" s="55">
        <f t="shared" si="2"/>
        <v>0</v>
      </c>
      <c r="G41" s="28">
        <v>0</v>
      </c>
      <c r="H41" s="29">
        <v>0</v>
      </c>
      <c r="I41" s="55">
        <f t="shared" si="3"/>
        <v>0</v>
      </c>
      <c r="J41" s="28">
        <v>0</v>
      </c>
      <c r="K41" s="29">
        <v>0</v>
      </c>
    </row>
    <row r="42" spans="1:11" ht="93" customHeight="1">
      <c r="A42" s="16">
        <v>17</v>
      </c>
      <c r="B42" s="45" t="s">
        <v>36</v>
      </c>
      <c r="C42" s="39">
        <f t="shared" si="1"/>
        <v>35000</v>
      </c>
      <c r="D42" s="28">
        <v>0</v>
      </c>
      <c r="E42" s="51">
        <v>35000</v>
      </c>
      <c r="F42" s="55">
        <v>0</v>
      </c>
      <c r="G42" s="28">
        <v>0</v>
      </c>
      <c r="H42" s="29">
        <v>0</v>
      </c>
      <c r="I42" s="55">
        <v>0</v>
      </c>
      <c r="J42" s="28">
        <v>0</v>
      </c>
      <c r="K42" s="29">
        <v>0</v>
      </c>
    </row>
    <row r="43" spans="1:11" ht="84.75" customHeight="1" thickBot="1">
      <c r="A43" s="15">
        <v>18</v>
      </c>
      <c r="B43" s="46" t="s">
        <v>9</v>
      </c>
      <c r="C43" s="40">
        <f t="shared" si="1"/>
        <v>68012</v>
      </c>
      <c r="D43" s="13">
        <v>68012</v>
      </c>
      <c r="E43" s="52">
        <v>0</v>
      </c>
      <c r="F43" s="12">
        <f t="shared" si="2"/>
        <v>53438</v>
      </c>
      <c r="G43" s="13">
        <v>53438</v>
      </c>
      <c r="H43" s="33">
        <v>0</v>
      </c>
      <c r="I43" s="12">
        <f t="shared" si="3"/>
        <v>48580</v>
      </c>
      <c r="J43" s="13">
        <v>48580</v>
      </c>
      <c r="K43" s="33">
        <v>0</v>
      </c>
    </row>
    <row r="44" ht="18.75" hidden="1">
      <c r="A44" s="17"/>
    </row>
    <row r="51" ht="12.75">
      <c r="C51" s="57">
        <f>C30+C32+C33+C34</f>
        <v>321594.51</v>
      </c>
    </row>
  </sheetData>
  <sheetProtection/>
  <autoFilter ref="B23:H27"/>
  <mergeCells count="12">
    <mergeCell ref="B21:B23"/>
    <mergeCell ref="A21:A23"/>
    <mergeCell ref="F21:H21"/>
    <mergeCell ref="I21:K21"/>
    <mergeCell ref="F22:F23"/>
    <mergeCell ref="G22:H22"/>
    <mergeCell ref="A18:K18"/>
    <mergeCell ref="I22:I23"/>
    <mergeCell ref="J22:K22"/>
    <mergeCell ref="C21:E21"/>
    <mergeCell ref="C22:C23"/>
    <mergeCell ref="D22:E22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  <oddFooter>&amp;L2/мз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2021-03-25T12:05:16Z</cp:lastPrinted>
  <dcterms:created xsi:type="dcterms:W3CDTF">2003-07-23T10:25:27Z</dcterms:created>
  <dcterms:modified xsi:type="dcterms:W3CDTF">2021-03-25T12:05:21Z</dcterms:modified>
  <cp:category/>
  <cp:version/>
  <cp:contentType/>
  <cp:contentStatus/>
</cp:coreProperties>
</file>